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2460" activeTab="0"/>
  </bookViews>
  <sheets>
    <sheet name="Variances" sheetId="1" r:id="rId1"/>
    <sheet name="Sheet1" sheetId="2" r:id="rId2"/>
  </sheets>
  <definedNames>
    <definedName name="_xlnm.Print_Area" localSheetId="0">'Variances'!$A$1:$M$43</definedName>
  </definedNames>
  <calcPr fullCalcOnLoad="1"/>
</workbook>
</file>

<file path=xl/sharedStrings.xml><?xml version="1.0" encoding="utf-8"?>
<sst xmlns="http://schemas.openxmlformats.org/spreadsheetml/2006/main" count="35" uniqueCount="31">
  <si>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</si>
  <si>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</si>
  <si>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</si>
  <si>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</si>
  <si>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</si>
  <si>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</si>
  <si>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</si>
  <si>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</si>
  <si>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</si>
  <si>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</si>
  <si>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</si>
  <si>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</si>
  <si>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</si>
  <si>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</si>
  <si>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</si>
  <si>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</si>
  <si>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</si>
  <si>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</si>
  <si>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</si>
  <si>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</si>
  <si>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</si>
  <si>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</si>
  <si>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</si>
  <si>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</si>
  <si>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</si>
  <si>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</si>
  <si>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LOCKINGTON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</si>
  <si>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ERYC</t>
    </r>
  </si>
  <si>
    <t>£500 grant ffrom ERYC for Kings Coronation</t>
  </si>
  <si>
    <t>Clerk/RFO: Gareth Rees</t>
  </si>
  <si>
    <t>Chairman: John Rowson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</si>
</sst>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="150" zoomScaleNormal="150" zoomScalePageLayoutView="0" workbookViewId="0" topLeftCell="A1">
      <selection activeCell="N23" sqref="N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</row>
    <row r="2" spans="1:13" ht="15.75">
      <c r="A2" s="22" t="s">
        <v>17</v>
      </c>
      <c r="B2" s="18"/>
      <c r="C2" s="25" t="s">
        <v>26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.75">
      <c r="A3" s="22" t="s">
        <v>27</v>
      </c>
      <c r="C3" s="24"/>
      <c r="L3" s="9"/>
    </row>
    <row r="4" ht="13.5">
      <c r="A4" s="1" t="s">
        <v>22</v>
      </c>
    </row>
    <row r="5" spans="1:13" ht="98.25" customHeight="1">
      <c r="A5" s="36" t="s">
        <v>25</v>
      </c>
      <c r="B5" s="37"/>
      <c r="C5" s="37"/>
      <c r="D5" s="37"/>
      <c r="E5" s="37"/>
      <c r="F5" s="37"/>
      <c r="G5" s="37"/>
      <c r="H5" s="37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30">
      <c r="D8" s="26" t="s">
        <v>23</v>
      </c>
      <c r="E8" s="21"/>
      <c r="F8" s="26" t="s">
        <v>24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21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5" thickBot="1">
      <c r="D10" s="4"/>
      <c r="E10" s="4"/>
      <c r="N10" s="17"/>
    </row>
    <row r="11" spans="1:14" ht="30.75" thickBot="1">
      <c r="A11" s="32" t="s">
        <v>2</v>
      </c>
      <c r="B11" s="32"/>
      <c r="C11" s="32"/>
      <c r="D11" s="8">
        <v>13840</v>
      </c>
      <c r="F11" s="8">
        <v>16406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17"/>
    </row>
    <row r="13" spans="1:14" ht="15.75" thickBot="1">
      <c r="A13" s="33" t="s">
        <v>19</v>
      </c>
      <c r="B13" s="34"/>
      <c r="C13" s="35"/>
      <c r="D13" s="8">
        <v>4935</v>
      </c>
      <c r="F13" s="8">
        <v>5034</v>
      </c>
      <c r="G13" s="5">
        <f>F13-D13</f>
        <v>99</v>
      </c>
      <c r="H13" s="6">
        <f>IF((D13&gt;F13),(D13-F13)/D13,IF(D13&lt;F13,-(D13-F13)/D13,IF(D13=F13,0)))</f>
        <v>0.02006079027355623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17"/>
    </row>
    <row r="15" spans="1:14" ht="15.75" thickBot="1">
      <c r="A15" s="31" t="s">
        <v>3</v>
      </c>
      <c r="B15" s="31"/>
      <c r="C15" s="31"/>
      <c r="D15" s="8">
        <v>768</v>
      </c>
      <c r="F15" s="8">
        <v>1054</v>
      </c>
      <c r="G15" s="5">
        <f>F15-D15</f>
        <v>286</v>
      </c>
      <c r="H15" s="6">
        <f>IF((D15&gt;F15),(D15-F15)/D15,IF(D15&lt;F15,-(D15-F15)/D15,IF(D15=F15,0)))</f>
        <v>0.3723958333333333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28</v>
      </c>
      <c r="N15" s="13"/>
    </row>
    <row r="16" spans="4:14" ht="15" thickBot="1">
      <c r="D16" s="5"/>
      <c r="F16" s="5"/>
      <c r="G16" s="5"/>
      <c r="H16" s="6"/>
      <c r="K16" s="4"/>
      <c r="L16" s="4"/>
      <c r="N16" s="17"/>
    </row>
    <row r="17" spans="1:14" ht="15.75" thickBot="1">
      <c r="A17" s="31" t="s">
        <v>4</v>
      </c>
      <c r="B17" s="31"/>
      <c r="C17" s="31"/>
      <c r="D17" s="8">
        <v>0</v>
      </c>
      <c r="F17" s="8">
        <v>0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17"/>
    </row>
    <row r="19" spans="1:14" ht="15.75" thickBot="1">
      <c r="A19" s="31" t="s">
        <v>7</v>
      </c>
      <c r="B19" s="31"/>
      <c r="C19" s="3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17"/>
    </row>
    <row r="21" spans="1:14" ht="15.75" thickBot="1">
      <c r="A21" s="31" t="s">
        <v>20</v>
      </c>
      <c r="B21" s="31"/>
      <c r="C21" s="31"/>
      <c r="D21" s="8">
        <v>3137</v>
      </c>
      <c r="F21" s="8">
        <v>3547</v>
      </c>
      <c r="G21" s="5">
        <f>F21-D21</f>
        <v>410</v>
      </c>
      <c r="H21" s="6">
        <f>IF((D21&gt;F21),(D21-F21)/D21,IF(D21&lt;F21,-(D21-F21)/D21,IF(D21=F21,0)))</f>
        <v>0.1306981192221868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17"/>
    </row>
    <row r="23" spans="1:14" ht="15.75" thickBot="1">
      <c r="A23" s="7" t="s">
        <v>5</v>
      </c>
      <c r="D23" s="2">
        <f>D11+D13+D15-D17-D19-D21</f>
        <v>16406</v>
      </c>
      <c r="F23" s="2">
        <f>F11+F13+F15-F17-F19-F21</f>
        <v>18947</v>
      </c>
      <c r="G23" s="5"/>
      <c r="H23" s="6"/>
      <c r="K23" s="4"/>
      <c r="L23" s="4"/>
      <c r="M23" s="14" t="s">
        <v>12</v>
      </c>
      <c r="N23" s="17"/>
    </row>
    <row r="24" spans="4:14" ht="15" thickBot="1">
      <c r="D24" s="5"/>
      <c r="F24" s="5"/>
      <c r="G24" s="5"/>
      <c r="H24" s="6"/>
      <c r="K24" s="4"/>
      <c r="L24" s="4"/>
      <c r="N24" s="17"/>
    </row>
    <row r="25" spans="1:14" ht="15.75" thickBot="1">
      <c r="A25" s="31" t="s">
        <v>9</v>
      </c>
      <c r="B25" s="31"/>
      <c r="C25" s="31"/>
      <c r="D25" s="8">
        <v>16406</v>
      </c>
      <c r="F25" s="8">
        <v>18947</v>
      </c>
      <c r="G25" s="5"/>
      <c r="H25" s="6"/>
      <c r="K25" s="4"/>
      <c r="L25" s="4"/>
      <c r="M25" s="15" t="s">
        <v>12</v>
      </c>
      <c r="N25" s="17"/>
    </row>
    <row r="26" spans="4:14" ht="15" thickBot="1">
      <c r="D26" s="5"/>
      <c r="F26" s="5"/>
      <c r="G26" s="5"/>
      <c r="H26" s="6"/>
      <c r="K26" s="4"/>
      <c r="L26" s="4"/>
      <c r="N26" s="17"/>
    </row>
    <row r="27" spans="1:14" ht="15.75" thickBot="1">
      <c r="A27" s="31" t="s">
        <v>8</v>
      </c>
      <c r="B27" s="31"/>
      <c r="C27" s="31"/>
      <c r="D27" s="8">
        <v>29130</v>
      </c>
      <c r="F27" s="8">
        <v>29130</v>
      </c>
      <c r="G27" s="5">
        <f>F27-D27</f>
        <v>0</v>
      </c>
      <c r="H27" s="6">
        <f>IF((D27&gt;F27),(D27-F27)/D27,IF(D27&lt;F27,-(D27-F27)/D27,IF(D27=F27,0)))</f>
        <v>0</v>
      </c>
      <c r="I27" s="3">
        <f>IF(D27-F27&lt;200,0,IF(D27-F27&gt;200,1,IF(D27-F27=200,1)))</f>
        <v>0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5" thickBot="1">
      <c r="D28" s="5"/>
      <c r="F28" s="5"/>
      <c r="G28" s="5"/>
      <c r="H28" s="6"/>
      <c r="K28" s="4"/>
      <c r="L28" s="4"/>
      <c r="N28" s="17"/>
    </row>
    <row r="29" spans="1:14" ht="15.75" thickBot="1">
      <c r="A29" s="31" t="s">
        <v>6</v>
      </c>
      <c r="B29" s="31"/>
      <c r="C29" s="31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18</v>
      </c>
    </row>
    <row r="37" spans="3:7" ht="13.5">
      <c r="C37" s="3" t="s">
        <v>29</v>
      </c>
      <c r="G37" s="3" t="s">
        <v>30</v>
      </c>
    </row>
  </sheetData>
  <sheetProtection/>
  <mergeCells count="11"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Gareth Rees</cp:lastModifiedBy>
  <cp:lastPrinted>2024-04-12T14:30:34Z</cp:lastPrinted>
  <dcterms:created xsi:type="dcterms:W3CDTF">2012-07-11T10:01:28Z</dcterms:created>
  <dcterms:modified xsi:type="dcterms:W3CDTF">2024-04-12T21:44:23Z</dcterms:modified>
  <cp:category/>
  <cp:version/>
  <cp:contentType/>
  <cp:contentStatus/>
</cp:coreProperties>
</file>